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S:\Support Serv\Contracts-Purchasing\2024\147-24 Janitorial Services\2-Bid Documents\BidNet\1-Original Upload\"/>
    </mc:Choice>
  </mc:AlternateContent>
  <xr:revisionPtr revIDLastSave="0" documentId="13_ncr:1_{3A5DC6FD-C97B-4704-8955-8AD10C29EB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FP # 147-24 Pricing Form" sheetId="5" r:id="rId1"/>
    <sheet name="Sheet1" sheetId="2" state="hidden" r:id="rId2"/>
  </sheets>
  <definedNames>
    <definedName name="_xlnm.Print_Area" localSheetId="0">'RFP # 147-24 Pricing Form'!$A$1:$K$41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5" l="1"/>
  <c r="I21" i="5" s="1"/>
  <c r="H22" i="5"/>
  <c r="H23" i="5"/>
  <c r="H24" i="5"/>
  <c r="H25" i="5"/>
  <c r="H26" i="5"/>
  <c r="I26" i="5" s="1"/>
  <c r="H20" i="5"/>
  <c r="I20" i="5" s="1"/>
  <c r="H13" i="5"/>
  <c r="I13" i="5" s="1"/>
  <c r="I41" i="5"/>
  <c r="I25" i="5"/>
  <c r="I24" i="5"/>
  <c r="I23" i="5"/>
  <c r="I22" i="5"/>
  <c r="I14" i="5"/>
  <c r="I12" i="5"/>
  <c r="K55" i="2"/>
  <c r="H55" i="2"/>
  <c r="E55" i="2"/>
  <c r="K54" i="2"/>
  <c r="J54" i="2"/>
  <c r="G54" i="2"/>
  <c r="K53" i="2"/>
  <c r="J53" i="2"/>
  <c r="G53" i="2"/>
  <c r="K52" i="2"/>
  <c r="J52" i="2"/>
  <c r="G52" i="2"/>
  <c r="K51" i="2"/>
  <c r="J51" i="2"/>
  <c r="G51" i="2"/>
  <c r="K50" i="2"/>
  <c r="J50" i="2"/>
  <c r="G50" i="2"/>
  <c r="K47" i="2"/>
  <c r="H47" i="2"/>
  <c r="E47" i="2"/>
  <c r="K46" i="2"/>
  <c r="J46" i="2"/>
  <c r="G46" i="2"/>
  <c r="K45" i="2"/>
  <c r="J45" i="2"/>
  <c r="G45" i="2"/>
  <c r="K44" i="2"/>
  <c r="J44" i="2"/>
  <c r="G44" i="2"/>
  <c r="K43" i="2"/>
  <c r="J43" i="2"/>
  <c r="G43" i="2"/>
  <c r="K42" i="2"/>
  <c r="J42" i="2"/>
  <c r="G42" i="2"/>
  <c r="K41" i="2"/>
  <c r="J41" i="2"/>
  <c r="G41" i="2"/>
  <c r="K40" i="2"/>
  <c r="J40" i="2"/>
  <c r="G40" i="2"/>
  <c r="K39" i="2"/>
  <c r="J39" i="2"/>
  <c r="G39" i="2"/>
  <c r="K36" i="2"/>
  <c r="J36" i="2"/>
  <c r="H36" i="2"/>
  <c r="G36" i="2"/>
  <c r="E36" i="2"/>
  <c r="K35" i="2"/>
  <c r="J35" i="2"/>
  <c r="G35" i="2"/>
  <c r="K34" i="2"/>
  <c r="J34" i="2"/>
  <c r="G34" i="2"/>
  <c r="K33" i="2"/>
  <c r="J33" i="2"/>
  <c r="G33" i="2"/>
  <c r="K32" i="2"/>
  <c r="J32" i="2"/>
  <c r="G32" i="2"/>
  <c r="L28" i="2"/>
  <c r="L27" i="2"/>
  <c r="L26" i="2"/>
  <c r="L25" i="2"/>
  <c r="L24" i="2"/>
  <c r="H22" i="2"/>
  <c r="M21" i="2"/>
  <c r="L21" i="2"/>
  <c r="H21" i="2"/>
  <c r="I28" i="5" l="1"/>
  <c r="I16" i="5"/>
</calcChain>
</file>

<file path=xl/sharedStrings.xml><?xml version="1.0" encoding="utf-8"?>
<sst xmlns="http://schemas.openxmlformats.org/spreadsheetml/2006/main" count="188" uniqueCount="123">
  <si>
    <t>Vendor Explanation and Assumptions</t>
  </si>
  <si>
    <t>Proposing Vendor Name:</t>
  </si>
  <si>
    <t>Supervisory Salaried Positions</t>
  </si>
  <si>
    <t>&lt;Vendor - Enter each supervisor Position in this section with each position being on a separate line&gt;</t>
  </si>
  <si>
    <t>&lt;Vendor - Enter each level of technician Position in this section with each position being on a separate line&gt;</t>
  </si>
  <si>
    <t>Minimum Salary Hiring Range
(Supervisory)</t>
  </si>
  <si>
    <t>Maximum Salary Hiring Range
(Supervisory)</t>
  </si>
  <si>
    <t>UOM</t>
  </si>
  <si>
    <t>Quantity</t>
  </si>
  <si>
    <t>Each</t>
  </si>
  <si>
    <t>&lt;Vendor - Enter quantity for each supervisor Position/level that would be in your proposed solution&gt;</t>
  </si>
  <si>
    <t>Technician/Lead Hourly Positions</t>
  </si>
  <si>
    <t>Minimum Hourly Hiring Range
(AOPNT)</t>
  </si>
  <si>
    <t>Maximum Hourly Hiring Range
(AOPNT)</t>
  </si>
  <si>
    <t>&lt;Vendor - Enter quantity for each Technician Position/level that would be in your proposed solution&gt;</t>
  </si>
  <si>
    <t>&lt;Vendor - Enter quantity for each Aux./Office/Parts/Non-Technician Position/level that would be in your proposed solution&gt;</t>
  </si>
  <si>
    <t>Identify as a percentage of total parts cost for tariffs</t>
  </si>
  <si>
    <t>Items to hold them accountable for:</t>
  </si>
  <si>
    <t>All the AQR items from Amend. # 14</t>
  </si>
  <si>
    <t>Staffing</t>
  </si>
  <si>
    <t>Percentage Penalty</t>
  </si>
  <si>
    <t>Rank of Importance</t>
  </si>
  <si>
    <t>Vehicle Avail. - Priority</t>
  </si>
  <si>
    <t>Cleanliness of shop</t>
  </si>
  <si>
    <t>Repair Parts</t>
  </si>
  <si>
    <t>PM Parts Availability</t>
  </si>
  <si>
    <t>Recomm. Parts Availability (New Vehicles too)</t>
  </si>
  <si>
    <t>Vehicle Avail. - Specialty</t>
  </si>
  <si>
    <t>Turn around time - PM</t>
  </si>
  <si>
    <t>Vehicle Avail - Heavy on-road</t>
  </si>
  <si>
    <t>Vehicle Avail - Construc</t>
  </si>
  <si>
    <t>Vehicle Avail - Passenger</t>
  </si>
  <si>
    <t>Repair Quality</t>
  </si>
  <si>
    <t>Per month/per year</t>
  </si>
  <si>
    <t>% amount of contract $ being non-contract spend (upfits, repairs, etc.) - Expect 20-25% of monthly spend</t>
  </si>
  <si>
    <t>Provide Vendors to Bid:</t>
  </si>
  <si>
    <t>Comprehensive Vehicle List</t>
  </si>
  <si>
    <t>Site Visit to Fleet and MSC and FS # 4, City Hall and PD 9551</t>
  </si>
  <si>
    <t>What will it take to provide a bid price</t>
  </si>
  <si>
    <t>Vendor Representative Name:</t>
  </si>
  <si>
    <t>&lt;Vendor - Enter each level of each Aux./Office/Parts/Non-Technician Position/level in this section with each position being on a separate line&gt;</t>
  </si>
  <si>
    <t>Minimum Hourly Hiring Range
(Tech/Lead)</t>
  </si>
  <si>
    <t>Maximum Hourly Hiring Range
(Tech/Lead)</t>
  </si>
  <si>
    <t>Total Proposed Hiring Range for Supervisory Staff</t>
  </si>
  <si>
    <t>Total Proposed Hiring Range for Technician/Lead Staff - Multiplied Automatically by 2,080 Hours</t>
  </si>
  <si>
    <t xml:space="preserve"> Scenario Number</t>
  </si>
  <si>
    <t>What Parts Are Used for Repair</t>
  </si>
  <si>
    <t>Unit Cost of Part</t>
  </si>
  <si>
    <t>Quantity of Part</t>
  </si>
  <si>
    <t>Extended Part Costs</t>
  </si>
  <si>
    <t>Example Scenario</t>
  </si>
  <si>
    <t>Average Hourly Technician Cost</t>
  </si>
  <si>
    <t>Total Projected Cost for Repair Scenario</t>
  </si>
  <si>
    <t>Replace a battery and wiper blades on 2020 F-150 Crew Cab, no other issues</t>
  </si>
  <si>
    <t>NAPA Battery</t>
  </si>
  <si>
    <t>RainX Wiper Blades</t>
  </si>
  <si>
    <t>Estimated Number Of Labor Hours for Repair Scenario</t>
  </si>
  <si>
    <t>(HIDDEN)
Min Salary Total per line Item</t>
  </si>
  <si>
    <t>(HIDDEN)
Max Salary Total per line item</t>
  </si>
  <si>
    <t>(HIDDEN)
Average Salary Cost</t>
  </si>
  <si>
    <t>(HIDDEN)
Min Hourly Total Costs per line item</t>
  </si>
  <si>
    <t>(HIDDEN)
Max Hourly Total Costs per line item</t>
  </si>
  <si>
    <t>(HIDDEN)
Average Hourly Total Cost</t>
  </si>
  <si>
    <t>STAFFING AND SALARY RANGES</t>
  </si>
  <si>
    <t>GENERAL REPAIR SCENARIOS FOR PARTS AND LABOR</t>
  </si>
  <si>
    <t>Auxiliary/Office/Parts/Non-Technician (AOPNT)
 Hourly Positions</t>
  </si>
  <si>
    <t>Scenario Description and Assumptions</t>
  </si>
  <si>
    <t>0.SN Example</t>
  </si>
  <si>
    <t>1.SN</t>
  </si>
  <si>
    <t>2.SN</t>
  </si>
  <si>
    <t>3.SN</t>
  </si>
  <si>
    <t>4.SN</t>
  </si>
  <si>
    <t>5.SN</t>
  </si>
  <si>
    <t>RFP # 147-24</t>
  </si>
  <si>
    <t>JANITORIAL SERVICES FOR VARIOUS THORNTON LOCATIONS</t>
  </si>
  <si>
    <t>Proposed Pricing per UOM</t>
  </si>
  <si>
    <t>Location Name for Cleaning</t>
  </si>
  <si>
    <t>Item #</t>
  </si>
  <si>
    <t>Northern Lights Ball Fields</t>
  </si>
  <si>
    <t>Thornton Sports Complex</t>
  </si>
  <si>
    <t>Riverwalk Ball Fields</t>
  </si>
  <si>
    <t>Trail Winds Park</t>
  </si>
  <si>
    <t>Carpenter Park - Both Areas</t>
  </si>
  <si>
    <t>Woodglen/Brookshire Park</t>
  </si>
  <si>
    <t>Community Park</t>
  </si>
  <si>
    <t>Thorncreek Maintenance Shop</t>
  </si>
  <si>
    <t>Thorncreek Clubhouse</t>
  </si>
  <si>
    <t>ABAC</t>
  </si>
  <si>
    <t>Extended Proposal Pricing 
(per Year Costs per Site)</t>
  </si>
  <si>
    <t>INSTRUCTIONS TO PROPOSING VENDORS:</t>
  </si>
  <si>
    <t>Service Requested</t>
  </si>
  <si>
    <t>ABAC.1</t>
  </si>
  <si>
    <t>ABAC.2</t>
  </si>
  <si>
    <t>Carpet Cleaning</t>
  </si>
  <si>
    <t>As Requested</t>
  </si>
  <si>
    <t>Tile and Grout Cleaning</t>
  </si>
  <si>
    <t>VENDOR PROPOSED INDIVIDUAL CLEANING RATES - GROUP 1 - INDOOR FACILITIES</t>
  </si>
  <si>
    <t>VENDOR PROPOSED INDIVIDUAL CLEANING RATES - GROUP 2 - OUTDOOR FACILITIES</t>
  </si>
  <si>
    <t>Est. Number of Cleanings in a Year</t>
  </si>
  <si>
    <t>G1.1</t>
  </si>
  <si>
    <t>G1.2</t>
  </si>
  <si>
    <t>G1.3</t>
  </si>
  <si>
    <t>Ea.</t>
  </si>
  <si>
    <t>VENDOR PROPOSED OPTIONAL CLEANING SERVICE RATES</t>
  </si>
  <si>
    <t>Light Fixtures</t>
  </si>
  <si>
    <t>ABAC.3</t>
  </si>
  <si>
    <t>Floor-to-Ceiling Window Cleaning</t>
  </si>
  <si>
    <t>TC.C.1</t>
  </si>
  <si>
    <t>TC.C.2</t>
  </si>
  <si>
    <t>TC.MS.1</t>
  </si>
  <si>
    <t>PR.1</t>
  </si>
  <si>
    <t>Parks and Recreation</t>
  </si>
  <si>
    <t>Deep Cleaning and Power Washing</t>
  </si>
  <si>
    <t>Hourly</t>
  </si>
  <si>
    <t>To Be Determined in the Future</t>
  </si>
  <si>
    <t>As Needed Hourly Service</t>
  </si>
  <si>
    <t>per Hour</t>
  </si>
  <si>
    <t>TOTAL PROPOSED INITIAL TERM COSTS FOR CLEANING GROUP 1 FACILITIES:</t>
  </si>
  <si>
    <t>TOTAL PROPOSED INITIAL TERM COSTS FOR CLEANING GROUP 2 FACILITIES:</t>
  </si>
  <si>
    <t>TOTAL PROPOSED INITIAL TERM COSTS FOR OPTIONAL CLEANING SERVICE RATES:</t>
  </si>
  <si>
    <t>Appendix No. 2 Pricing Form</t>
  </si>
  <si>
    <t>1)  Proposing Vendors shall provide a proposed pricing for each item #.  All areas shaded in white are free-type for the Vendor to complete and enter information.  All grey cells are locked. 
2)  Vendors who cannot provide pricing for all locations within a group that they are proposing on (i.e., group 1 or group 2), may be rejected from consideration.
3) Submit the pricing form back to Thornton in the same Microsoft Excel format.</t>
  </si>
  <si>
    <t>Due Date:  11:00 P.M., Monday, July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</si>
</sst>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i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64" fontId="5" fillId="0" borderId="1" xfId="1" applyNumberFormat="1" applyFont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6" xfId="1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vertical="center"/>
    </xf>
    <xf numFmtId="164" fontId="5" fillId="0" borderId="8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2" fontId="5" fillId="2" borderId="1" xfId="1" applyNumberFormat="1" applyFont="1" applyFill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" fontId="5" fillId="2" borderId="8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4" fontId="3" fillId="0" borderId="1" xfId="2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44" fontId="3" fillId="0" borderId="1" xfId="0" applyNumberFormat="1" applyFont="1" applyBorder="1" applyAlignment="1" applyProtection="1">
      <alignment vertical="center"/>
      <protection locked="0"/>
    </xf>
    <xf numFmtId="0" fontId="2" fillId="7" borderId="5" xfId="1" applyFont="1" applyFill="1" applyBorder="1" applyAlignment="1">
      <alignment horizontal="center" vertical="center" wrapText="1"/>
    </xf>
    <xf numFmtId="0" fontId="2" fillId="7" borderId="9" xfId="1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44" fontId="5" fillId="0" borderId="1" xfId="2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44" fontId="2" fillId="2" borderId="1" xfId="2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2" fontId="5" fillId="3" borderId="2" xfId="1" applyNumberFormat="1" applyFont="1" applyFill="1" applyBorder="1" applyAlignment="1">
      <alignment horizontal="center" vertical="center"/>
    </xf>
    <xf numFmtId="2" fontId="5" fillId="3" borderId="4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right" vertical="center"/>
    </xf>
    <xf numFmtId="0" fontId="2" fillId="2" borderId="6" xfId="1" applyFont="1" applyFill="1" applyBorder="1" applyAlignment="1">
      <alignment horizontal="right" vertical="center"/>
    </xf>
    <xf numFmtId="44" fontId="3" fillId="0" borderId="5" xfId="2" applyFont="1" applyFill="1" applyBorder="1" applyAlignment="1" applyProtection="1">
      <alignment horizontal="center" vertical="center"/>
      <protection locked="0"/>
    </xf>
    <xf numFmtId="44" fontId="3" fillId="0" borderId="13" xfId="2" applyFont="1" applyFill="1" applyBorder="1" applyAlignment="1" applyProtection="1">
      <alignment horizontal="center" vertical="center"/>
      <protection locked="0"/>
    </xf>
    <xf numFmtId="44" fontId="3" fillId="0" borderId="10" xfId="2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19B8-632E-46FC-B6D1-7B5254F424B2}">
  <dimension ref="A1:K41"/>
  <sheetViews>
    <sheetView tabSelected="1" zoomScaleNormal="100" workbookViewId="0">
      <selection activeCell="A5" sqref="A5:K5"/>
    </sheetView>
  </sheetViews>
  <sheetFormatPr defaultRowHeight="15.75" x14ac:dyDescent="0.25"/>
  <cols>
    <col min="1" max="1" width="9.140625" style="35"/>
    <col min="2" max="2" width="37.7109375" style="35" customWidth="1"/>
    <col min="3" max="3" width="9.140625" style="35"/>
    <col min="4" max="4" width="17.7109375" style="35" customWidth="1"/>
    <col min="5" max="5" width="13.28515625" style="35" customWidth="1"/>
    <col min="6" max="6" width="9.140625" style="35"/>
    <col min="7" max="7" width="11.28515625" style="35" customWidth="1"/>
    <col min="8" max="8" width="21.140625" style="35" customWidth="1"/>
    <col min="9" max="10" width="19.140625" style="35" customWidth="1"/>
    <col min="11" max="11" width="14.5703125" style="35" customWidth="1"/>
    <col min="12" max="16384" width="9.140625" style="35"/>
  </cols>
  <sheetData>
    <row r="1" spans="1:11" ht="23.25" x14ac:dyDescent="0.25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3.25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3.25" x14ac:dyDescent="0.25">
      <c r="A3" s="58" t="s">
        <v>120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3.25" x14ac:dyDescent="0.25">
      <c r="A4" s="58" t="s">
        <v>122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7.5" customHeight="1" x14ac:dyDescent="0.25">
      <c r="A5" s="49"/>
      <c r="B5" s="50"/>
      <c r="C5" s="50"/>
      <c r="D5" s="50"/>
      <c r="E5" s="50"/>
      <c r="F5" s="50"/>
      <c r="G5" s="50"/>
      <c r="H5" s="50"/>
      <c r="I5" s="50"/>
      <c r="J5" s="50"/>
      <c r="K5" s="51"/>
    </row>
    <row r="6" spans="1:11" ht="38.25" customHeight="1" x14ac:dyDescent="0.25">
      <c r="A6" s="59" t="s">
        <v>1</v>
      </c>
      <c r="B6" s="59"/>
      <c r="C6" s="60"/>
      <c r="D6" s="60"/>
      <c r="E6" s="60"/>
      <c r="F6" s="59" t="s">
        <v>39</v>
      </c>
      <c r="G6" s="59"/>
      <c r="H6" s="59"/>
      <c r="I6" s="60"/>
      <c r="J6" s="60"/>
      <c r="K6" s="60"/>
    </row>
    <row r="7" spans="1:11" ht="7.5" customHeight="1" x14ac:dyDescent="0.25">
      <c r="A7" s="49"/>
      <c r="B7" s="50"/>
      <c r="C7" s="50"/>
      <c r="D7" s="50"/>
      <c r="E7" s="50"/>
      <c r="F7" s="50"/>
      <c r="G7" s="50"/>
      <c r="H7" s="50"/>
      <c r="I7" s="50"/>
      <c r="J7" s="50"/>
      <c r="K7" s="51"/>
    </row>
    <row r="8" spans="1:11" ht="120" customHeight="1" x14ac:dyDescent="0.25">
      <c r="A8" s="55" t="s">
        <v>89</v>
      </c>
      <c r="B8" s="55"/>
      <c r="C8" s="56" t="s">
        <v>121</v>
      </c>
      <c r="D8" s="57"/>
      <c r="E8" s="57"/>
      <c r="F8" s="57"/>
      <c r="G8" s="57"/>
      <c r="H8" s="57"/>
      <c r="I8" s="57"/>
      <c r="J8" s="57"/>
      <c r="K8" s="57"/>
    </row>
    <row r="9" spans="1:11" ht="7.5" customHeight="1" x14ac:dyDescent="0.25">
      <c r="A9" s="49"/>
      <c r="B9" s="50"/>
      <c r="C9" s="50"/>
      <c r="D9" s="50"/>
      <c r="E9" s="50"/>
      <c r="F9" s="50"/>
      <c r="G9" s="50"/>
      <c r="H9" s="50"/>
      <c r="I9" s="50"/>
      <c r="J9" s="50"/>
      <c r="K9" s="51"/>
    </row>
    <row r="10" spans="1:11" ht="28.5" customHeight="1" x14ac:dyDescent="0.25">
      <c r="A10" s="53" t="s">
        <v>96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s="40" customFormat="1" ht="35.25" customHeight="1" x14ac:dyDescent="0.25">
      <c r="A11" s="39" t="s">
        <v>77</v>
      </c>
      <c r="B11" s="47" t="s">
        <v>76</v>
      </c>
      <c r="C11" s="47"/>
      <c r="D11" s="39" t="s">
        <v>7</v>
      </c>
      <c r="E11" s="47" t="s">
        <v>75</v>
      </c>
      <c r="F11" s="47"/>
      <c r="G11" s="47"/>
      <c r="H11" s="39" t="s">
        <v>98</v>
      </c>
      <c r="I11" s="47" t="s">
        <v>88</v>
      </c>
      <c r="J11" s="47"/>
      <c r="K11" s="47"/>
    </row>
    <row r="12" spans="1:11" x14ac:dyDescent="0.25">
      <c r="A12" s="41" t="s">
        <v>99</v>
      </c>
      <c r="B12" s="43" t="s">
        <v>87</v>
      </c>
      <c r="C12" s="43"/>
      <c r="D12" s="39" t="s">
        <v>102</v>
      </c>
      <c r="E12" s="52">
        <v>0</v>
      </c>
      <c r="F12" s="52"/>
      <c r="G12" s="52"/>
      <c r="H12" s="41">
        <v>104</v>
      </c>
      <c r="I12" s="54">
        <f>H12*E12</f>
        <v>0</v>
      </c>
      <c r="J12" s="54"/>
      <c r="K12" s="54"/>
    </row>
    <row r="13" spans="1:11" x14ac:dyDescent="0.25">
      <c r="A13" s="41" t="s">
        <v>100</v>
      </c>
      <c r="B13" s="43" t="s">
        <v>86</v>
      </c>
      <c r="C13" s="43"/>
      <c r="D13" s="39" t="s">
        <v>102</v>
      </c>
      <c r="E13" s="52">
        <v>0</v>
      </c>
      <c r="F13" s="52"/>
      <c r="G13" s="52"/>
      <c r="H13" s="41">
        <f>(31+30+31+30+31+31+30+31+30)+((3*(3*4))+4)</f>
        <v>315</v>
      </c>
      <c r="I13" s="54">
        <f t="shared" ref="I13:I14" si="0">H13*E13</f>
        <v>0</v>
      </c>
      <c r="J13" s="54"/>
      <c r="K13" s="54"/>
    </row>
    <row r="14" spans="1:11" x14ac:dyDescent="0.25">
      <c r="A14" s="41" t="s">
        <v>101</v>
      </c>
      <c r="B14" s="43" t="s">
        <v>85</v>
      </c>
      <c r="C14" s="43"/>
      <c r="D14" s="39" t="s">
        <v>102</v>
      </c>
      <c r="E14" s="52">
        <v>0</v>
      </c>
      <c r="F14" s="52"/>
      <c r="G14" s="52"/>
      <c r="H14" s="41">
        <v>52</v>
      </c>
      <c r="I14" s="54">
        <f t="shared" si="0"/>
        <v>0</v>
      </c>
      <c r="J14" s="54"/>
      <c r="K14" s="54"/>
    </row>
    <row r="15" spans="1:11" ht="7.5" customHeight="1" x14ac:dyDescent="0.25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1"/>
    </row>
    <row r="16" spans="1:11" x14ac:dyDescent="0.25">
      <c r="A16" s="42" t="s">
        <v>117</v>
      </c>
      <c r="B16" s="42"/>
      <c r="C16" s="42"/>
      <c r="D16" s="42"/>
      <c r="E16" s="42"/>
      <c r="F16" s="42"/>
      <c r="G16" s="42"/>
      <c r="H16" s="42"/>
      <c r="I16" s="48">
        <f>SUM(I12:K14)</f>
        <v>0</v>
      </c>
      <c r="J16" s="44"/>
      <c r="K16" s="44"/>
    </row>
    <row r="17" spans="1:11" ht="7.5" customHeight="1" x14ac:dyDescent="0.2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1"/>
    </row>
    <row r="18" spans="1:11" ht="28.5" customHeight="1" x14ac:dyDescent="0.25">
      <c r="A18" s="53" t="s">
        <v>97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s="40" customFormat="1" ht="35.25" customHeight="1" x14ac:dyDescent="0.25">
      <c r="A19" s="39" t="s">
        <v>77</v>
      </c>
      <c r="B19" s="47" t="s">
        <v>76</v>
      </c>
      <c r="C19" s="47"/>
      <c r="D19" s="39" t="s">
        <v>7</v>
      </c>
      <c r="E19" s="47" t="s">
        <v>75</v>
      </c>
      <c r="F19" s="47"/>
      <c r="G19" s="47"/>
      <c r="H19" s="39" t="s">
        <v>98</v>
      </c>
      <c r="I19" s="47" t="s">
        <v>88</v>
      </c>
      <c r="J19" s="47"/>
      <c r="K19" s="47"/>
    </row>
    <row r="20" spans="1:11" x14ac:dyDescent="0.25">
      <c r="A20" s="41">
        <v>1</v>
      </c>
      <c r="B20" s="43" t="s">
        <v>78</v>
      </c>
      <c r="C20" s="43"/>
      <c r="D20" s="39" t="s">
        <v>102</v>
      </c>
      <c r="E20" s="52">
        <v>0</v>
      </c>
      <c r="F20" s="52"/>
      <c r="G20" s="52"/>
      <c r="H20" s="41">
        <f>30+31+30+31+31+30+31+11</f>
        <v>225</v>
      </c>
      <c r="I20" s="54">
        <f>H20*E20</f>
        <v>0</v>
      </c>
      <c r="J20" s="54"/>
      <c r="K20" s="54"/>
    </row>
    <row r="21" spans="1:11" x14ac:dyDescent="0.25">
      <c r="A21" s="41">
        <v>2</v>
      </c>
      <c r="B21" s="43" t="s">
        <v>79</v>
      </c>
      <c r="C21" s="43"/>
      <c r="D21" s="39" t="s">
        <v>102</v>
      </c>
      <c r="E21" s="52">
        <v>0</v>
      </c>
      <c r="F21" s="52"/>
      <c r="G21" s="52"/>
      <c r="H21" s="41">
        <f t="shared" ref="H21:H26" si="1">30+31+30+31+31+30+31+11</f>
        <v>225</v>
      </c>
      <c r="I21" s="54">
        <f t="shared" ref="I21:I26" si="2">H21*E21</f>
        <v>0</v>
      </c>
      <c r="J21" s="54"/>
      <c r="K21" s="54"/>
    </row>
    <row r="22" spans="1:11" x14ac:dyDescent="0.25">
      <c r="A22" s="41">
        <v>3</v>
      </c>
      <c r="B22" s="43" t="s">
        <v>80</v>
      </c>
      <c r="C22" s="43"/>
      <c r="D22" s="39" t="s">
        <v>102</v>
      </c>
      <c r="E22" s="52">
        <v>0</v>
      </c>
      <c r="F22" s="52"/>
      <c r="G22" s="52"/>
      <c r="H22" s="41">
        <f t="shared" si="1"/>
        <v>225</v>
      </c>
      <c r="I22" s="54">
        <f t="shared" si="2"/>
        <v>0</v>
      </c>
      <c r="J22" s="54"/>
      <c r="K22" s="54"/>
    </row>
    <row r="23" spans="1:11" x14ac:dyDescent="0.25">
      <c r="A23" s="41">
        <v>4</v>
      </c>
      <c r="B23" s="43" t="s">
        <v>81</v>
      </c>
      <c r="C23" s="43"/>
      <c r="D23" s="39" t="s">
        <v>102</v>
      </c>
      <c r="E23" s="52">
        <v>0</v>
      </c>
      <c r="F23" s="52"/>
      <c r="G23" s="52"/>
      <c r="H23" s="41">
        <f t="shared" si="1"/>
        <v>225</v>
      </c>
      <c r="I23" s="54">
        <f t="shared" si="2"/>
        <v>0</v>
      </c>
      <c r="J23" s="54"/>
      <c r="K23" s="54"/>
    </row>
    <row r="24" spans="1:11" x14ac:dyDescent="0.25">
      <c r="A24" s="41">
        <v>5</v>
      </c>
      <c r="B24" s="43" t="s">
        <v>82</v>
      </c>
      <c r="C24" s="43"/>
      <c r="D24" s="39" t="s">
        <v>102</v>
      </c>
      <c r="E24" s="52">
        <v>0</v>
      </c>
      <c r="F24" s="52"/>
      <c r="G24" s="52"/>
      <c r="H24" s="41">
        <f t="shared" si="1"/>
        <v>225</v>
      </c>
      <c r="I24" s="54">
        <f t="shared" si="2"/>
        <v>0</v>
      </c>
      <c r="J24" s="54"/>
      <c r="K24" s="54"/>
    </row>
    <row r="25" spans="1:11" x14ac:dyDescent="0.25">
      <c r="A25" s="41">
        <v>6</v>
      </c>
      <c r="B25" s="43" t="s">
        <v>83</v>
      </c>
      <c r="C25" s="43"/>
      <c r="D25" s="39" t="s">
        <v>102</v>
      </c>
      <c r="E25" s="52">
        <v>0</v>
      </c>
      <c r="F25" s="52"/>
      <c r="G25" s="52"/>
      <c r="H25" s="41">
        <f t="shared" si="1"/>
        <v>225</v>
      </c>
      <c r="I25" s="54">
        <f t="shared" si="2"/>
        <v>0</v>
      </c>
      <c r="J25" s="54"/>
      <c r="K25" s="54"/>
    </row>
    <row r="26" spans="1:11" x14ac:dyDescent="0.25">
      <c r="A26" s="41">
        <v>7</v>
      </c>
      <c r="B26" s="43" t="s">
        <v>84</v>
      </c>
      <c r="C26" s="43"/>
      <c r="D26" s="39" t="s">
        <v>102</v>
      </c>
      <c r="E26" s="52">
        <v>0</v>
      </c>
      <c r="F26" s="52"/>
      <c r="G26" s="52"/>
      <c r="H26" s="41">
        <f t="shared" si="1"/>
        <v>225</v>
      </c>
      <c r="I26" s="54">
        <f t="shared" si="2"/>
        <v>0</v>
      </c>
      <c r="J26" s="54"/>
      <c r="K26" s="54"/>
    </row>
    <row r="27" spans="1:11" ht="7.5" customHeight="1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8"/>
    </row>
    <row r="28" spans="1:11" x14ac:dyDescent="0.25">
      <c r="A28" s="42" t="s">
        <v>118</v>
      </c>
      <c r="B28" s="42"/>
      <c r="C28" s="42"/>
      <c r="D28" s="42"/>
      <c r="E28" s="42"/>
      <c r="F28" s="42"/>
      <c r="G28" s="42"/>
      <c r="H28" s="42"/>
      <c r="I28" s="48">
        <f>SUM(I20:K26)</f>
        <v>0</v>
      </c>
      <c r="J28" s="44"/>
      <c r="K28" s="44"/>
    </row>
    <row r="29" spans="1:11" ht="7.5" customHeight="1" x14ac:dyDescent="0.25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1"/>
    </row>
    <row r="30" spans="1:11" ht="28.5" customHeight="1" x14ac:dyDescent="0.25">
      <c r="A30" s="53" t="s">
        <v>103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s="40" customFormat="1" ht="35.25" customHeight="1" x14ac:dyDescent="0.25">
      <c r="A31" s="39" t="s">
        <v>77</v>
      </c>
      <c r="B31" s="47" t="s">
        <v>76</v>
      </c>
      <c r="C31" s="47"/>
      <c r="D31" s="47" t="s">
        <v>90</v>
      </c>
      <c r="E31" s="47"/>
      <c r="F31" s="47"/>
      <c r="G31" s="47" t="s">
        <v>7</v>
      </c>
      <c r="H31" s="47"/>
      <c r="I31" s="47" t="s">
        <v>75</v>
      </c>
      <c r="J31" s="47"/>
      <c r="K31" s="47"/>
    </row>
    <row r="32" spans="1:11" x14ac:dyDescent="0.25">
      <c r="A32" s="41" t="s">
        <v>91</v>
      </c>
      <c r="B32" s="43" t="s">
        <v>87</v>
      </c>
      <c r="C32" s="43"/>
      <c r="D32" s="44" t="s">
        <v>104</v>
      </c>
      <c r="E32" s="44"/>
      <c r="F32" s="44"/>
      <c r="G32" s="44" t="s">
        <v>94</v>
      </c>
      <c r="H32" s="44"/>
      <c r="I32" s="52">
        <v>0</v>
      </c>
      <c r="J32" s="52"/>
      <c r="K32" s="52"/>
    </row>
    <row r="33" spans="1:11" x14ac:dyDescent="0.25">
      <c r="A33" s="41" t="s">
        <v>92</v>
      </c>
      <c r="B33" s="43" t="s">
        <v>87</v>
      </c>
      <c r="C33" s="43"/>
      <c r="D33" s="44" t="s">
        <v>93</v>
      </c>
      <c r="E33" s="44"/>
      <c r="F33" s="44"/>
      <c r="G33" s="45" t="s">
        <v>94</v>
      </c>
      <c r="H33" s="46"/>
      <c r="I33" s="52">
        <v>0</v>
      </c>
      <c r="J33" s="52"/>
      <c r="K33" s="52"/>
    </row>
    <row r="34" spans="1:11" x14ac:dyDescent="0.25">
      <c r="A34" s="41" t="s">
        <v>105</v>
      </c>
      <c r="B34" s="43" t="s">
        <v>87</v>
      </c>
      <c r="C34" s="43"/>
      <c r="D34" s="44" t="s">
        <v>106</v>
      </c>
      <c r="E34" s="44"/>
      <c r="F34" s="44"/>
      <c r="G34" s="45" t="s">
        <v>94</v>
      </c>
      <c r="H34" s="46"/>
      <c r="I34" s="52">
        <v>0</v>
      </c>
      <c r="J34" s="52"/>
      <c r="K34" s="52"/>
    </row>
    <row r="35" spans="1:11" x14ac:dyDescent="0.25">
      <c r="A35" s="41" t="s">
        <v>107</v>
      </c>
      <c r="B35" s="43" t="s">
        <v>86</v>
      </c>
      <c r="C35" s="43"/>
      <c r="D35" s="44" t="s">
        <v>93</v>
      </c>
      <c r="E35" s="44"/>
      <c r="F35" s="44"/>
      <c r="G35" s="45" t="s">
        <v>94</v>
      </c>
      <c r="H35" s="46"/>
      <c r="I35" s="52">
        <v>0</v>
      </c>
      <c r="J35" s="52"/>
      <c r="K35" s="52"/>
    </row>
    <row r="36" spans="1:11" x14ac:dyDescent="0.25">
      <c r="A36" s="41" t="s">
        <v>108</v>
      </c>
      <c r="B36" s="43" t="s">
        <v>86</v>
      </c>
      <c r="C36" s="43"/>
      <c r="D36" s="44" t="s">
        <v>95</v>
      </c>
      <c r="E36" s="44"/>
      <c r="F36" s="44"/>
      <c r="G36" s="45" t="s">
        <v>94</v>
      </c>
      <c r="H36" s="46"/>
      <c r="I36" s="52">
        <v>0</v>
      </c>
      <c r="J36" s="52"/>
      <c r="K36" s="52"/>
    </row>
    <row r="37" spans="1:11" x14ac:dyDescent="0.25">
      <c r="A37" s="41" t="s">
        <v>109</v>
      </c>
      <c r="B37" s="43" t="s">
        <v>85</v>
      </c>
      <c r="C37" s="43"/>
      <c r="D37" s="44" t="s">
        <v>93</v>
      </c>
      <c r="E37" s="44"/>
      <c r="F37" s="44"/>
      <c r="G37" s="45" t="s">
        <v>94</v>
      </c>
      <c r="H37" s="46"/>
      <c r="I37" s="52">
        <v>0</v>
      </c>
      <c r="J37" s="52"/>
      <c r="K37" s="52"/>
    </row>
    <row r="38" spans="1:11" x14ac:dyDescent="0.25">
      <c r="A38" s="41" t="s">
        <v>110</v>
      </c>
      <c r="B38" s="43" t="s">
        <v>111</v>
      </c>
      <c r="C38" s="43"/>
      <c r="D38" s="44" t="s">
        <v>112</v>
      </c>
      <c r="E38" s="44"/>
      <c r="F38" s="44"/>
      <c r="G38" s="45" t="s">
        <v>94</v>
      </c>
      <c r="H38" s="46"/>
      <c r="I38" s="52">
        <v>0</v>
      </c>
      <c r="J38" s="52"/>
      <c r="K38" s="52"/>
    </row>
    <row r="39" spans="1:11" x14ac:dyDescent="0.25">
      <c r="A39" s="41" t="s">
        <v>113</v>
      </c>
      <c r="B39" s="43" t="s">
        <v>114</v>
      </c>
      <c r="C39" s="43"/>
      <c r="D39" s="44" t="s">
        <v>115</v>
      </c>
      <c r="E39" s="44"/>
      <c r="F39" s="44"/>
      <c r="G39" s="44" t="s">
        <v>116</v>
      </c>
      <c r="H39" s="44"/>
      <c r="I39" s="52">
        <v>0</v>
      </c>
      <c r="J39" s="52"/>
      <c r="K39" s="52"/>
    </row>
    <row r="40" spans="1:11" ht="7.5" customHeight="1" x14ac:dyDescent="0.25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1"/>
    </row>
    <row r="41" spans="1:11" x14ac:dyDescent="0.25">
      <c r="A41" s="42" t="s">
        <v>119</v>
      </c>
      <c r="B41" s="42"/>
      <c r="C41" s="42"/>
      <c r="D41" s="42"/>
      <c r="E41" s="42"/>
      <c r="F41" s="42"/>
      <c r="G41" s="42"/>
      <c r="H41" s="42"/>
      <c r="I41" s="48">
        <f>SUM(I32:K39)</f>
        <v>0</v>
      </c>
      <c r="J41" s="44"/>
      <c r="K41" s="44"/>
    </row>
  </sheetData>
  <sheetProtection algorithmName="SHA-512" hashValue="BVq5vfp9+sdUSY3MV2DaDbXfSkVIYEcgzHfgVlfavPYy3Ec1v6CB1YbcmlSbDI/0dP7poVWgTZFLyrAvYIFpjg==" saltValue="+aXilv3GTg+dsC/KcBpRjA==" spinCount="100000" sheet="1" objects="1" scenarios="1"/>
  <mergeCells count="98">
    <mergeCell ref="I39:K39"/>
    <mergeCell ref="A15:K15"/>
    <mergeCell ref="A16:H16"/>
    <mergeCell ref="I16:K16"/>
    <mergeCell ref="B25:C25"/>
    <mergeCell ref="E25:G25"/>
    <mergeCell ref="I25:K25"/>
    <mergeCell ref="B26:C26"/>
    <mergeCell ref="E26:G26"/>
    <mergeCell ref="I26:K26"/>
    <mergeCell ref="B23:C23"/>
    <mergeCell ref="E23:G23"/>
    <mergeCell ref="I23:K23"/>
    <mergeCell ref="B24:C24"/>
    <mergeCell ref="E24:G24"/>
    <mergeCell ref="I24:K24"/>
    <mergeCell ref="B21:C21"/>
    <mergeCell ref="E21:G21"/>
    <mergeCell ref="I21:K21"/>
    <mergeCell ref="B22:C22"/>
    <mergeCell ref="E22:G22"/>
    <mergeCell ref="I22:K22"/>
    <mergeCell ref="I38:K38"/>
    <mergeCell ref="D32:F32"/>
    <mergeCell ref="D33:F33"/>
    <mergeCell ref="G34:H34"/>
    <mergeCell ref="G35:H35"/>
    <mergeCell ref="G36:H36"/>
    <mergeCell ref="G37:H37"/>
    <mergeCell ref="D34:F34"/>
    <mergeCell ref="D35:F35"/>
    <mergeCell ref="D36:F36"/>
    <mergeCell ref="D37:F37"/>
    <mergeCell ref="I14:K14"/>
    <mergeCell ref="F6:H6"/>
    <mergeCell ref="I6:K6"/>
    <mergeCell ref="I11:K11"/>
    <mergeCell ref="E11:G11"/>
    <mergeCell ref="E12:G12"/>
    <mergeCell ref="A7:K7"/>
    <mergeCell ref="A6:B6"/>
    <mergeCell ref="C6:E6"/>
    <mergeCell ref="A1:K1"/>
    <mergeCell ref="A2:K2"/>
    <mergeCell ref="A3:K3"/>
    <mergeCell ref="A4:K4"/>
    <mergeCell ref="A5:K5"/>
    <mergeCell ref="B11:C11"/>
    <mergeCell ref="B12:C12"/>
    <mergeCell ref="B13:C13"/>
    <mergeCell ref="A10:K10"/>
    <mergeCell ref="A8:B8"/>
    <mergeCell ref="C8:K8"/>
    <mergeCell ref="A9:K9"/>
    <mergeCell ref="E13:G13"/>
    <mergeCell ref="I12:K12"/>
    <mergeCell ref="I13:K13"/>
    <mergeCell ref="B14:C14"/>
    <mergeCell ref="A30:K30"/>
    <mergeCell ref="B31:C31"/>
    <mergeCell ref="I31:K31"/>
    <mergeCell ref="A17:K17"/>
    <mergeCell ref="A29:K29"/>
    <mergeCell ref="A28:H28"/>
    <mergeCell ref="I28:K28"/>
    <mergeCell ref="A18:K18"/>
    <mergeCell ref="B19:C19"/>
    <mergeCell ref="E19:G19"/>
    <mergeCell ref="I19:K19"/>
    <mergeCell ref="B20:C20"/>
    <mergeCell ref="E20:G20"/>
    <mergeCell ref="I20:K20"/>
    <mergeCell ref="E14:G14"/>
    <mergeCell ref="B32:C32"/>
    <mergeCell ref="D31:F31"/>
    <mergeCell ref="G31:H31"/>
    <mergeCell ref="B33:C33"/>
    <mergeCell ref="I41:K41"/>
    <mergeCell ref="A40:K40"/>
    <mergeCell ref="I32:K32"/>
    <mergeCell ref="I33:K33"/>
    <mergeCell ref="I34:K34"/>
    <mergeCell ref="I35:K35"/>
    <mergeCell ref="I36:K36"/>
    <mergeCell ref="I37:K37"/>
    <mergeCell ref="B36:C36"/>
    <mergeCell ref="B37:C37"/>
    <mergeCell ref="G32:H32"/>
    <mergeCell ref="G33:H33"/>
    <mergeCell ref="A41:H41"/>
    <mergeCell ref="B34:C34"/>
    <mergeCell ref="B35:C35"/>
    <mergeCell ref="B38:C38"/>
    <mergeCell ref="D38:F38"/>
    <mergeCell ref="G38:H38"/>
    <mergeCell ref="B39:C39"/>
    <mergeCell ref="D39:F39"/>
    <mergeCell ref="G39:H39"/>
  </mergeCells>
  <pageMargins left="0.25" right="0.25" top="0.75" bottom="0.75" header="0.3" footer="0.3"/>
  <pageSetup scale="76" orientation="landscape" horizontalDpi="1200" verticalDpi="1200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D7C5-42A7-4380-B215-3465870E7D25}">
  <dimension ref="A1:N56"/>
  <sheetViews>
    <sheetView topLeftCell="A19" zoomScale="85" zoomScaleNormal="85" workbookViewId="0">
      <selection activeCell="A30" sqref="A30:XFD56"/>
    </sheetView>
  </sheetViews>
  <sheetFormatPr defaultRowHeight="15" x14ac:dyDescent="0.25"/>
  <cols>
    <col min="1" max="1" width="54.42578125" style="12" bestFit="1" customWidth="1"/>
    <col min="2" max="2" width="9.140625" style="12"/>
    <col min="3" max="3" width="38" style="12" bestFit="1" customWidth="1"/>
    <col min="4" max="4" width="9.140625" style="12"/>
    <col min="5" max="5" width="45.85546875" style="12" bestFit="1" customWidth="1"/>
    <col min="6" max="16384" width="9.140625" style="12"/>
  </cols>
  <sheetData>
    <row r="1" spans="1:7" s="1" customFormat="1" ht="30" customHeight="1" x14ac:dyDescent="0.25">
      <c r="A1" s="8" t="s">
        <v>16</v>
      </c>
      <c r="C1" s="8" t="s">
        <v>17</v>
      </c>
      <c r="D1" s="8" t="s">
        <v>21</v>
      </c>
      <c r="F1" s="9" t="s">
        <v>20</v>
      </c>
      <c r="G1" s="8" t="s">
        <v>38</v>
      </c>
    </row>
    <row r="2" spans="1:7" s="1" customFormat="1" ht="30" customHeight="1" x14ac:dyDescent="0.25">
      <c r="C2" s="1" t="s">
        <v>18</v>
      </c>
      <c r="D2" s="1">
        <v>1</v>
      </c>
      <c r="E2" s="10" t="s">
        <v>19</v>
      </c>
      <c r="F2" s="4"/>
      <c r="G2" s="1" t="s">
        <v>33</v>
      </c>
    </row>
    <row r="3" spans="1:7" s="1" customFormat="1" ht="30" customHeight="1" x14ac:dyDescent="0.25">
      <c r="D3" s="1">
        <v>2</v>
      </c>
      <c r="E3" s="11" t="s">
        <v>28</v>
      </c>
      <c r="F3" s="4"/>
      <c r="G3" s="1" t="s">
        <v>34</v>
      </c>
    </row>
    <row r="4" spans="1:7" s="1" customFormat="1" ht="30" customHeight="1" x14ac:dyDescent="0.25">
      <c r="D4" s="1">
        <v>3</v>
      </c>
      <c r="E4" s="11" t="s">
        <v>22</v>
      </c>
      <c r="F4" s="4"/>
    </row>
    <row r="5" spans="1:7" s="1" customFormat="1" ht="30" customHeight="1" x14ac:dyDescent="0.25">
      <c r="D5" s="1">
        <v>4</v>
      </c>
      <c r="E5" s="11" t="s">
        <v>27</v>
      </c>
      <c r="F5" s="4"/>
    </row>
    <row r="6" spans="1:7" s="1" customFormat="1" ht="30" customHeight="1" x14ac:dyDescent="0.25">
      <c r="D6" s="1">
        <v>5</v>
      </c>
      <c r="E6" s="11" t="s">
        <v>25</v>
      </c>
      <c r="F6" s="4"/>
      <c r="G6" s="8" t="s">
        <v>35</v>
      </c>
    </row>
    <row r="7" spans="1:7" s="1" customFormat="1" ht="30" customHeight="1" x14ac:dyDescent="0.25">
      <c r="D7" s="1">
        <v>6</v>
      </c>
      <c r="E7" s="11" t="s">
        <v>26</v>
      </c>
      <c r="F7" s="4"/>
      <c r="G7" s="1" t="s">
        <v>37</v>
      </c>
    </row>
    <row r="8" spans="1:7" s="1" customFormat="1" ht="30" customHeight="1" x14ac:dyDescent="0.25">
      <c r="D8" s="1">
        <v>7</v>
      </c>
      <c r="E8" s="11" t="s">
        <v>29</v>
      </c>
      <c r="F8" s="4"/>
      <c r="G8" s="1" t="s">
        <v>36</v>
      </c>
    </row>
    <row r="9" spans="1:7" s="1" customFormat="1" ht="30" customHeight="1" x14ac:dyDescent="0.25">
      <c r="D9" s="1">
        <v>8</v>
      </c>
      <c r="E9" s="11" t="s">
        <v>30</v>
      </c>
      <c r="F9" s="4"/>
    </row>
    <row r="10" spans="1:7" s="1" customFormat="1" ht="30" customHeight="1" x14ac:dyDescent="0.25">
      <c r="D10" s="1">
        <v>9</v>
      </c>
      <c r="E10" s="11" t="s">
        <v>31</v>
      </c>
      <c r="F10" s="4"/>
    </row>
    <row r="11" spans="1:7" s="1" customFormat="1" ht="30" customHeight="1" x14ac:dyDescent="0.25">
      <c r="D11" s="1">
        <v>10</v>
      </c>
      <c r="E11" s="11" t="s">
        <v>24</v>
      </c>
      <c r="F11" s="4"/>
    </row>
    <row r="12" spans="1:7" s="1" customFormat="1" ht="30" customHeight="1" x14ac:dyDescent="0.25">
      <c r="D12" s="1">
        <v>11</v>
      </c>
      <c r="E12" s="11" t="s">
        <v>32</v>
      </c>
      <c r="F12" s="4"/>
    </row>
    <row r="13" spans="1:7" s="1" customFormat="1" ht="30" customHeight="1" x14ac:dyDescent="0.25">
      <c r="D13" s="1">
        <v>12</v>
      </c>
      <c r="E13" s="11" t="s">
        <v>23</v>
      </c>
      <c r="F13" s="4"/>
    </row>
    <row r="19" spans="1:14" s="1" customFormat="1" ht="30" customHeight="1" x14ac:dyDescent="0.25">
      <c r="A19" s="95" t="s">
        <v>64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7"/>
    </row>
    <row r="20" spans="1:14" s="19" customFormat="1" ht="49.5" customHeight="1" x14ac:dyDescent="0.25">
      <c r="A20" s="21" t="s">
        <v>45</v>
      </c>
      <c r="B20" s="93" t="s">
        <v>66</v>
      </c>
      <c r="C20" s="94"/>
      <c r="D20" s="21" t="s">
        <v>46</v>
      </c>
      <c r="E20" s="21" t="s">
        <v>47</v>
      </c>
      <c r="F20" s="21" t="s">
        <v>48</v>
      </c>
      <c r="G20" s="21"/>
      <c r="H20" s="21" t="s">
        <v>49</v>
      </c>
      <c r="I20" s="21" t="s">
        <v>56</v>
      </c>
      <c r="J20" s="26"/>
      <c r="K20" s="28"/>
      <c r="L20" s="21" t="s">
        <v>51</v>
      </c>
      <c r="M20" s="21" t="s">
        <v>52</v>
      </c>
      <c r="N20" s="21" t="s">
        <v>0</v>
      </c>
    </row>
    <row r="21" spans="1:14" s="1" customFormat="1" ht="30" customHeight="1" x14ac:dyDescent="0.25">
      <c r="A21" s="90" t="s">
        <v>67</v>
      </c>
      <c r="B21" s="98" t="s">
        <v>53</v>
      </c>
      <c r="C21" s="99"/>
      <c r="D21" s="22" t="s">
        <v>54</v>
      </c>
      <c r="E21" s="30">
        <v>150</v>
      </c>
      <c r="F21" s="22">
        <v>1</v>
      </c>
      <c r="G21" s="23"/>
      <c r="H21" s="30">
        <f>E21*F21</f>
        <v>150</v>
      </c>
      <c r="I21" s="90">
        <v>1</v>
      </c>
      <c r="J21" s="27"/>
      <c r="K21" s="29"/>
      <c r="L21" s="87" t="e">
        <f>Sheet1!$K$47</f>
        <v>#DIV/0!</v>
      </c>
      <c r="M21" s="87" t="e">
        <f>SUM(H21:H22)+(L21*I21)</f>
        <v>#DIV/0!</v>
      </c>
      <c r="N21" s="106"/>
    </row>
    <row r="22" spans="1:14" s="1" customFormat="1" ht="30" customHeight="1" x14ac:dyDescent="0.25">
      <c r="A22" s="91"/>
      <c r="B22" s="100"/>
      <c r="C22" s="101"/>
      <c r="D22" s="22" t="s">
        <v>55</v>
      </c>
      <c r="E22" s="30">
        <v>20</v>
      </c>
      <c r="F22" s="22">
        <v>2</v>
      </c>
      <c r="G22" s="23"/>
      <c r="H22" s="30">
        <f>E22*F22</f>
        <v>40</v>
      </c>
      <c r="I22" s="91"/>
      <c r="J22" s="27"/>
      <c r="K22" s="29"/>
      <c r="L22" s="88"/>
      <c r="M22" s="88"/>
      <c r="N22" s="107"/>
    </row>
    <row r="23" spans="1:14" s="1" customFormat="1" ht="30" customHeight="1" x14ac:dyDescent="0.25">
      <c r="A23" s="92"/>
      <c r="B23" s="102"/>
      <c r="C23" s="103"/>
      <c r="D23" s="22"/>
      <c r="E23" s="30"/>
      <c r="F23" s="22"/>
      <c r="G23" s="23"/>
      <c r="H23" s="30"/>
      <c r="I23" s="92"/>
      <c r="J23" s="27"/>
      <c r="K23" s="29"/>
      <c r="L23" s="89"/>
      <c r="M23" s="89"/>
      <c r="N23" s="108"/>
    </row>
    <row r="24" spans="1:14" s="1" customFormat="1" ht="30" customHeight="1" x14ac:dyDescent="0.25">
      <c r="A24" s="22" t="s">
        <v>68</v>
      </c>
      <c r="B24" s="104" t="s">
        <v>50</v>
      </c>
      <c r="C24" s="105"/>
      <c r="D24" s="22"/>
      <c r="E24" s="30"/>
      <c r="F24" s="22"/>
      <c r="G24" s="23"/>
      <c r="H24" s="23"/>
      <c r="I24" s="22"/>
      <c r="J24" s="27"/>
      <c r="K24" s="29"/>
      <c r="L24" s="25" t="e">
        <f>Sheet1!$K$47</f>
        <v>#DIV/0!</v>
      </c>
      <c r="M24" s="25"/>
      <c r="N24" s="24"/>
    </row>
    <row r="25" spans="1:14" s="1" customFormat="1" ht="30" customHeight="1" x14ac:dyDescent="0.25">
      <c r="A25" s="22" t="s">
        <v>69</v>
      </c>
      <c r="B25" s="104" t="s">
        <v>50</v>
      </c>
      <c r="C25" s="105"/>
      <c r="D25" s="22"/>
      <c r="E25" s="30"/>
      <c r="F25" s="22"/>
      <c r="G25" s="23"/>
      <c r="H25" s="23"/>
      <c r="I25" s="22"/>
      <c r="J25" s="27"/>
      <c r="K25" s="29"/>
      <c r="L25" s="25" t="e">
        <f>Sheet1!$K$47</f>
        <v>#DIV/0!</v>
      </c>
      <c r="M25" s="25"/>
      <c r="N25" s="24"/>
    </row>
    <row r="26" spans="1:14" s="1" customFormat="1" ht="30" customHeight="1" x14ac:dyDescent="0.25">
      <c r="A26" s="22" t="s">
        <v>70</v>
      </c>
      <c r="B26" s="104" t="s">
        <v>50</v>
      </c>
      <c r="C26" s="105"/>
      <c r="D26" s="22"/>
      <c r="E26" s="30"/>
      <c r="F26" s="22"/>
      <c r="G26" s="23"/>
      <c r="H26" s="23"/>
      <c r="I26" s="22"/>
      <c r="J26" s="27"/>
      <c r="K26" s="29"/>
      <c r="L26" s="25" t="e">
        <f>Sheet1!$K$47</f>
        <v>#DIV/0!</v>
      </c>
      <c r="M26" s="25"/>
      <c r="N26" s="24"/>
    </row>
    <row r="27" spans="1:14" s="1" customFormat="1" ht="30" customHeight="1" x14ac:dyDescent="0.25">
      <c r="A27" s="22" t="s">
        <v>71</v>
      </c>
      <c r="B27" s="104" t="s">
        <v>50</v>
      </c>
      <c r="C27" s="105"/>
      <c r="D27" s="22"/>
      <c r="E27" s="30"/>
      <c r="F27" s="22"/>
      <c r="G27" s="23"/>
      <c r="H27" s="23"/>
      <c r="I27" s="22"/>
      <c r="J27" s="27"/>
      <c r="K27" s="29"/>
      <c r="L27" s="25" t="e">
        <f>Sheet1!$K$47</f>
        <v>#DIV/0!</v>
      </c>
      <c r="M27" s="25"/>
      <c r="N27" s="24"/>
    </row>
    <row r="28" spans="1:14" s="1" customFormat="1" ht="30" customHeight="1" x14ac:dyDescent="0.25">
      <c r="A28" s="22" t="s">
        <v>72</v>
      </c>
      <c r="B28" s="104" t="s">
        <v>50</v>
      </c>
      <c r="C28" s="105"/>
      <c r="D28" s="22"/>
      <c r="E28" s="30"/>
      <c r="F28" s="22"/>
      <c r="G28" s="23"/>
      <c r="H28" s="23"/>
      <c r="I28" s="22"/>
      <c r="J28" s="27"/>
      <c r="K28" s="29"/>
      <c r="L28" s="25" t="e">
        <f>Sheet1!$K$47</f>
        <v>#DIV/0!</v>
      </c>
      <c r="M28" s="25"/>
      <c r="N28" s="24"/>
    </row>
    <row r="30" spans="1:14" s="1" customFormat="1" ht="27" customHeight="1" x14ac:dyDescent="0.25">
      <c r="A30" s="95" t="s">
        <v>63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7"/>
    </row>
    <row r="31" spans="1:14" s="2" customFormat="1" ht="60.75" customHeight="1" x14ac:dyDescent="0.25">
      <c r="A31" s="67" t="s">
        <v>2</v>
      </c>
      <c r="B31" s="68"/>
      <c r="C31" s="5" t="s">
        <v>7</v>
      </c>
      <c r="D31" s="7" t="s">
        <v>8</v>
      </c>
      <c r="E31" s="73" t="s">
        <v>5</v>
      </c>
      <c r="F31" s="74"/>
      <c r="G31" s="31" t="s">
        <v>57</v>
      </c>
      <c r="H31" s="73" t="s">
        <v>6</v>
      </c>
      <c r="I31" s="74"/>
      <c r="J31" s="32" t="s">
        <v>58</v>
      </c>
      <c r="K31" s="33" t="s">
        <v>59</v>
      </c>
      <c r="L31" s="80" t="s">
        <v>0</v>
      </c>
      <c r="M31" s="80"/>
      <c r="N31" s="80"/>
    </row>
    <row r="32" spans="1:14" s="1" customFormat="1" ht="252" x14ac:dyDescent="0.25">
      <c r="A32" s="65" t="s">
        <v>3</v>
      </c>
      <c r="B32" s="66"/>
      <c r="C32" s="6" t="s">
        <v>9</v>
      </c>
      <c r="D32" s="34" t="s">
        <v>10</v>
      </c>
      <c r="E32" s="69">
        <v>0</v>
      </c>
      <c r="F32" s="70"/>
      <c r="G32" s="16" t="e">
        <f>$D32*$E32</f>
        <v>#VALUE!</v>
      </c>
      <c r="H32" s="69">
        <v>0</v>
      </c>
      <c r="I32" s="70"/>
      <c r="J32" s="16" t="e">
        <f>$H32*$D32</f>
        <v>#VALUE!</v>
      </c>
      <c r="K32" s="15">
        <f>AVERAGE(H32,E32)</f>
        <v>0</v>
      </c>
      <c r="L32" s="76"/>
      <c r="M32" s="76"/>
      <c r="N32" s="77"/>
    </row>
    <row r="33" spans="1:14" s="1" customFormat="1" ht="30" customHeight="1" x14ac:dyDescent="0.25">
      <c r="A33" s="63"/>
      <c r="B33" s="64"/>
      <c r="C33" s="6" t="s">
        <v>9</v>
      </c>
      <c r="D33" s="13">
        <v>0</v>
      </c>
      <c r="E33" s="69">
        <v>0</v>
      </c>
      <c r="F33" s="70"/>
      <c r="G33" s="16">
        <f>$D33*$E33</f>
        <v>0</v>
      </c>
      <c r="H33" s="69">
        <v>0</v>
      </c>
      <c r="I33" s="70"/>
      <c r="J33" s="16">
        <f>$H33*$D33</f>
        <v>0</v>
      </c>
      <c r="K33" s="15">
        <f>AVERAGE(H33,E33)</f>
        <v>0</v>
      </c>
      <c r="L33" s="76"/>
      <c r="M33" s="76"/>
      <c r="N33" s="77"/>
    </row>
    <row r="34" spans="1:14" s="1" customFormat="1" ht="30" customHeight="1" x14ac:dyDescent="0.25">
      <c r="A34" s="63"/>
      <c r="B34" s="64"/>
      <c r="C34" s="6" t="s">
        <v>9</v>
      </c>
      <c r="D34" s="13">
        <v>0</v>
      </c>
      <c r="E34" s="69">
        <v>0</v>
      </c>
      <c r="F34" s="70"/>
      <c r="G34" s="16">
        <f>$D34*$E34</f>
        <v>0</v>
      </c>
      <c r="H34" s="69">
        <v>0</v>
      </c>
      <c r="I34" s="70"/>
      <c r="J34" s="16">
        <f>$H34*$D34</f>
        <v>0</v>
      </c>
      <c r="K34" s="15">
        <f>AVERAGE(H34,E34)</f>
        <v>0</v>
      </c>
      <c r="L34" s="76"/>
      <c r="M34" s="76"/>
      <c r="N34" s="77"/>
    </row>
    <row r="35" spans="1:14" s="1" customFormat="1" ht="30" customHeight="1" x14ac:dyDescent="0.25">
      <c r="A35" s="63"/>
      <c r="B35" s="64"/>
      <c r="C35" s="6" t="s">
        <v>9</v>
      </c>
      <c r="D35" s="13">
        <v>0</v>
      </c>
      <c r="E35" s="69">
        <v>0</v>
      </c>
      <c r="F35" s="70"/>
      <c r="G35" s="16">
        <f>$D35*$E35</f>
        <v>0</v>
      </c>
      <c r="H35" s="69">
        <v>0</v>
      </c>
      <c r="I35" s="70"/>
      <c r="J35" s="16">
        <f>$H35*$D35</f>
        <v>0</v>
      </c>
      <c r="K35" s="15">
        <f>AVERAGE(H35,E35)</f>
        <v>0</v>
      </c>
      <c r="L35" s="76"/>
      <c r="M35" s="76"/>
      <c r="N35" s="77"/>
    </row>
    <row r="36" spans="1:14" s="1" customFormat="1" ht="30" hidden="1" customHeight="1" x14ac:dyDescent="0.25">
      <c r="A36" s="84" t="s">
        <v>43</v>
      </c>
      <c r="B36" s="85"/>
      <c r="C36" s="85"/>
      <c r="D36" s="86"/>
      <c r="E36" s="71" t="e">
        <f>G36</f>
        <v>#VALUE!</v>
      </c>
      <c r="F36" s="72"/>
      <c r="G36" s="14" t="e">
        <f>SUM(G32:G35)</f>
        <v>#VALUE!</v>
      </c>
      <c r="H36" s="71" t="e">
        <f>J36</f>
        <v>#VALUE!</v>
      </c>
      <c r="I36" s="72"/>
      <c r="J36" s="14" t="e">
        <f>SUM(J32:J35)</f>
        <v>#VALUE!</v>
      </c>
      <c r="K36" s="20" t="e">
        <f>AVERAGEIF(K30:K35,"&lt;&gt;0")</f>
        <v>#DIV/0!</v>
      </c>
      <c r="L36" s="78"/>
      <c r="M36" s="78"/>
      <c r="N36" s="79"/>
    </row>
    <row r="37" spans="1:14" s="1" customFormat="1" ht="8.1" customHeight="1" x14ac:dyDescent="0.25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3"/>
    </row>
    <row r="38" spans="1:14" s="2" customFormat="1" ht="60.75" customHeight="1" x14ac:dyDescent="0.25">
      <c r="A38" s="67" t="s">
        <v>11</v>
      </c>
      <c r="B38" s="68"/>
      <c r="C38" s="5" t="s">
        <v>7</v>
      </c>
      <c r="D38" s="7" t="s">
        <v>8</v>
      </c>
      <c r="E38" s="73" t="s">
        <v>41</v>
      </c>
      <c r="F38" s="74"/>
      <c r="G38" s="31" t="s">
        <v>60</v>
      </c>
      <c r="H38" s="73" t="s">
        <v>42</v>
      </c>
      <c r="I38" s="74"/>
      <c r="J38" s="32" t="s">
        <v>61</v>
      </c>
      <c r="K38" s="33" t="s">
        <v>62</v>
      </c>
      <c r="L38" s="80" t="s">
        <v>0</v>
      </c>
      <c r="M38" s="80"/>
      <c r="N38" s="80"/>
    </row>
    <row r="39" spans="1:14" s="1" customFormat="1" ht="51.75" customHeight="1" x14ac:dyDescent="0.25">
      <c r="A39" s="65" t="s">
        <v>4</v>
      </c>
      <c r="B39" s="66"/>
      <c r="C39" s="6" t="s">
        <v>9</v>
      </c>
      <c r="D39" s="34" t="s">
        <v>14</v>
      </c>
      <c r="E39" s="69">
        <v>0</v>
      </c>
      <c r="F39" s="70"/>
      <c r="G39" s="3" t="e">
        <f t="shared" ref="G39:G46" si="0">$E39*$D39</f>
        <v>#VALUE!</v>
      </c>
      <c r="H39" s="69">
        <v>0</v>
      </c>
      <c r="I39" s="70"/>
      <c r="J39" s="3" t="e">
        <f t="shared" ref="J39:J46" si="1">$D39*$H39</f>
        <v>#VALUE!</v>
      </c>
      <c r="K39" s="15">
        <f t="shared" ref="K39:K46" si="2">AVERAGE(H39,E39)</f>
        <v>0</v>
      </c>
      <c r="L39" s="76"/>
      <c r="M39" s="76"/>
      <c r="N39" s="77"/>
    </row>
    <row r="40" spans="1:14" s="1" customFormat="1" ht="30" customHeight="1" x14ac:dyDescent="0.25">
      <c r="A40" s="61"/>
      <c r="B40" s="62"/>
      <c r="C40" s="6" t="s">
        <v>9</v>
      </c>
      <c r="D40" s="6">
        <v>0</v>
      </c>
      <c r="E40" s="69">
        <v>0</v>
      </c>
      <c r="F40" s="70"/>
      <c r="G40" s="3">
        <f t="shared" si="0"/>
        <v>0</v>
      </c>
      <c r="H40" s="69">
        <v>0</v>
      </c>
      <c r="I40" s="70"/>
      <c r="J40" s="3">
        <f t="shared" si="1"/>
        <v>0</v>
      </c>
      <c r="K40" s="15">
        <f t="shared" si="2"/>
        <v>0</v>
      </c>
      <c r="L40" s="76"/>
      <c r="M40" s="76"/>
      <c r="N40" s="77"/>
    </row>
    <row r="41" spans="1:14" s="1" customFormat="1" ht="30" customHeight="1" x14ac:dyDescent="0.25">
      <c r="A41" s="61"/>
      <c r="B41" s="62"/>
      <c r="C41" s="6" t="s">
        <v>9</v>
      </c>
      <c r="D41" s="6">
        <v>0</v>
      </c>
      <c r="E41" s="69">
        <v>0</v>
      </c>
      <c r="F41" s="70"/>
      <c r="G41" s="3">
        <f t="shared" si="0"/>
        <v>0</v>
      </c>
      <c r="H41" s="69">
        <v>0</v>
      </c>
      <c r="I41" s="70"/>
      <c r="J41" s="3">
        <f t="shared" si="1"/>
        <v>0</v>
      </c>
      <c r="K41" s="15">
        <f t="shared" si="2"/>
        <v>0</v>
      </c>
      <c r="L41" s="76"/>
      <c r="M41" s="76"/>
      <c r="N41" s="77"/>
    </row>
    <row r="42" spans="1:14" s="1" customFormat="1" ht="30" customHeight="1" x14ac:dyDescent="0.25">
      <c r="A42" s="61"/>
      <c r="B42" s="62"/>
      <c r="C42" s="6" t="s">
        <v>9</v>
      </c>
      <c r="D42" s="6">
        <v>0</v>
      </c>
      <c r="E42" s="69">
        <v>0</v>
      </c>
      <c r="F42" s="70"/>
      <c r="G42" s="3">
        <f t="shared" si="0"/>
        <v>0</v>
      </c>
      <c r="H42" s="69">
        <v>0</v>
      </c>
      <c r="I42" s="70"/>
      <c r="J42" s="3">
        <f t="shared" si="1"/>
        <v>0</v>
      </c>
      <c r="K42" s="15">
        <f t="shared" si="2"/>
        <v>0</v>
      </c>
      <c r="L42" s="76"/>
      <c r="M42" s="76"/>
      <c r="N42" s="77"/>
    </row>
    <row r="43" spans="1:14" s="1" customFormat="1" ht="30" customHeight="1" x14ac:dyDescent="0.25">
      <c r="A43" s="61"/>
      <c r="B43" s="62"/>
      <c r="C43" s="6" t="s">
        <v>9</v>
      </c>
      <c r="D43" s="6">
        <v>0</v>
      </c>
      <c r="E43" s="69">
        <v>0</v>
      </c>
      <c r="F43" s="70"/>
      <c r="G43" s="3">
        <f t="shared" si="0"/>
        <v>0</v>
      </c>
      <c r="H43" s="69">
        <v>0</v>
      </c>
      <c r="I43" s="70"/>
      <c r="J43" s="3">
        <f t="shared" si="1"/>
        <v>0</v>
      </c>
      <c r="K43" s="15">
        <f t="shared" si="2"/>
        <v>0</v>
      </c>
      <c r="L43" s="76"/>
      <c r="M43" s="76"/>
      <c r="N43" s="77"/>
    </row>
    <row r="44" spans="1:14" s="1" customFormat="1" ht="30" customHeight="1" x14ac:dyDescent="0.25">
      <c r="A44" s="61"/>
      <c r="B44" s="62"/>
      <c r="C44" s="6" t="s">
        <v>9</v>
      </c>
      <c r="D44" s="6">
        <v>0</v>
      </c>
      <c r="E44" s="69">
        <v>0</v>
      </c>
      <c r="F44" s="70"/>
      <c r="G44" s="3">
        <f t="shared" si="0"/>
        <v>0</v>
      </c>
      <c r="H44" s="69">
        <v>0</v>
      </c>
      <c r="I44" s="70"/>
      <c r="J44" s="3">
        <f t="shared" si="1"/>
        <v>0</v>
      </c>
      <c r="K44" s="15">
        <f t="shared" si="2"/>
        <v>0</v>
      </c>
      <c r="L44" s="76"/>
      <c r="M44" s="76"/>
      <c r="N44" s="77"/>
    </row>
    <row r="45" spans="1:14" s="1" customFormat="1" ht="30" customHeight="1" x14ac:dyDescent="0.25">
      <c r="A45" s="61"/>
      <c r="B45" s="62"/>
      <c r="C45" s="6" t="s">
        <v>9</v>
      </c>
      <c r="D45" s="6">
        <v>0</v>
      </c>
      <c r="E45" s="69">
        <v>0</v>
      </c>
      <c r="F45" s="70"/>
      <c r="G45" s="3">
        <f t="shared" si="0"/>
        <v>0</v>
      </c>
      <c r="H45" s="69">
        <v>0</v>
      </c>
      <c r="I45" s="70"/>
      <c r="J45" s="3">
        <f t="shared" si="1"/>
        <v>0</v>
      </c>
      <c r="K45" s="15">
        <f t="shared" si="2"/>
        <v>0</v>
      </c>
      <c r="L45" s="76"/>
      <c r="M45" s="76"/>
      <c r="N45" s="77"/>
    </row>
    <row r="46" spans="1:14" s="1" customFormat="1" ht="30" customHeight="1" x14ac:dyDescent="0.25">
      <c r="A46" s="61"/>
      <c r="B46" s="62"/>
      <c r="C46" s="6" t="s">
        <v>9</v>
      </c>
      <c r="D46" s="6">
        <v>0</v>
      </c>
      <c r="E46" s="69">
        <v>0</v>
      </c>
      <c r="F46" s="70"/>
      <c r="G46" s="3">
        <f t="shared" si="0"/>
        <v>0</v>
      </c>
      <c r="H46" s="69">
        <v>0</v>
      </c>
      <c r="I46" s="70"/>
      <c r="J46" s="3">
        <f t="shared" si="1"/>
        <v>0</v>
      </c>
      <c r="K46" s="15">
        <f t="shared" si="2"/>
        <v>0</v>
      </c>
      <c r="L46" s="76"/>
      <c r="M46" s="76"/>
      <c r="N46" s="77"/>
    </row>
    <row r="47" spans="1:14" s="1" customFormat="1" ht="30" hidden="1" customHeight="1" x14ac:dyDescent="0.25">
      <c r="A47" s="84" t="s">
        <v>44</v>
      </c>
      <c r="B47" s="85"/>
      <c r="C47" s="85"/>
      <c r="D47" s="86"/>
      <c r="E47" s="71" t="e">
        <f>SUM(G39:G46)*2080</f>
        <v>#VALUE!</v>
      </c>
      <c r="F47" s="72"/>
      <c r="G47" s="17">
        <v>2080</v>
      </c>
      <c r="H47" s="71" t="e">
        <f>SUM(J39:J46)*2080</f>
        <v>#VALUE!</v>
      </c>
      <c r="I47" s="72"/>
      <c r="J47" s="17">
        <v>2080</v>
      </c>
      <c r="K47" s="20" t="e">
        <f>AVERAGEIF(K39:K46,"&lt;&gt;0")</f>
        <v>#DIV/0!</v>
      </c>
      <c r="L47" s="78"/>
      <c r="M47" s="78"/>
      <c r="N47" s="79"/>
    </row>
    <row r="48" spans="1:14" s="1" customFormat="1" ht="8.1" customHeight="1" x14ac:dyDescent="0.25">
      <c r="A48" s="81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3"/>
    </row>
    <row r="49" spans="1:14" s="2" customFormat="1" ht="60.75" customHeight="1" x14ac:dyDescent="0.25">
      <c r="A49" s="75" t="s">
        <v>65</v>
      </c>
      <c r="B49" s="74"/>
      <c r="C49" s="5" t="s">
        <v>7</v>
      </c>
      <c r="D49" s="7" t="s">
        <v>8</v>
      </c>
      <c r="E49" s="73" t="s">
        <v>12</v>
      </c>
      <c r="F49" s="74"/>
      <c r="G49" s="31" t="s">
        <v>60</v>
      </c>
      <c r="H49" s="73" t="s">
        <v>13</v>
      </c>
      <c r="I49" s="74"/>
      <c r="J49" s="32" t="s">
        <v>61</v>
      </c>
      <c r="K49" s="33" t="s">
        <v>62</v>
      </c>
      <c r="L49" s="80" t="s">
        <v>0</v>
      </c>
      <c r="M49" s="80"/>
      <c r="N49" s="80"/>
    </row>
    <row r="50" spans="1:14" s="1" customFormat="1" ht="70.5" customHeight="1" x14ac:dyDescent="0.25">
      <c r="A50" s="61" t="s">
        <v>40</v>
      </c>
      <c r="B50" s="62"/>
      <c r="C50" s="6" t="s">
        <v>9</v>
      </c>
      <c r="D50" s="6" t="s">
        <v>15</v>
      </c>
      <c r="E50" s="69">
        <v>0</v>
      </c>
      <c r="F50" s="70"/>
      <c r="G50" s="16" t="e">
        <f>$E50*$D50</f>
        <v>#VALUE!</v>
      </c>
      <c r="H50" s="69">
        <v>0</v>
      </c>
      <c r="I50" s="70"/>
      <c r="J50" s="16" t="e">
        <f>$D50*$H50</f>
        <v>#VALUE!</v>
      </c>
      <c r="K50" s="15">
        <f>AVERAGE(H50,E50)</f>
        <v>0</v>
      </c>
      <c r="L50" s="76"/>
      <c r="M50" s="76"/>
      <c r="N50" s="77"/>
    </row>
    <row r="51" spans="1:14" s="1" customFormat="1" ht="30" customHeight="1" x14ac:dyDescent="0.25">
      <c r="A51" s="61"/>
      <c r="B51" s="62"/>
      <c r="C51" s="6" t="s">
        <v>9</v>
      </c>
      <c r="D51" s="6">
        <v>0</v>
      </c>
      <c r="E51" s="69">
        <v>0</v>
      </c>
      <c r="F51" s="70"/>
      <c r="G51" s="16">
        <f>$E51*$D51</f>
        <v>0</v>
      </c>
      <c r="H51" s="69">
        <v>0</v>
      </c>
      <c r="I51" s="70"/>
      <c r="J51" s="16">
        <f>$D51*$H51</f>
        <v>0</v>
      </c>
      <c r="K51" s="15">
        <f>AVERAGE(H51,E51)</f>
        <v>0</v>
      </c>
      <c r="L51" s="76"/>
      <c r="M51" s="76"/>
      <c r="N51" s="77"/>
    </row>
    <row r="52" spans="1:14" s="1" customFormat="1" ht="30" customHeight="1" x14ac:dyDescent="0.25">
      <c r="A52" s="18"/>
      <c r="B52" s="6"/>
      <c r="C52" s="6" t="s">
        <v>9</v>
      </c>
      <c r="D52" s="6">
        <v>0</v>
      </c>
      <c r="E52" s="69">
        <v>0</v>
      </c>
      <c r="F52" s="70"/>
      <c r="G52" s="16">
        <f>$E52*$D52</f>
        <v>0</v>
      </c>
      <c r="H52" s="69">
        <v>0</v>
      </c>
      <c r="I52" s="70"/>
      <c r="J52" s="16">
        <f>$D52*$H52</f>
        <v>0</v>
      </c>
      <c r="K52" s="15">
        <f>AVERAGE(H52,E52)</f>
        <v>0</v>
      </c>
      <c r="L52" s="76"/>
      <c r="M52" s="76"/>
      <c r="N52" s="77"/>
    </row>
    <row r="53" spans="1:14" s="1" customFormat="1" ht="30" customHeight="1" x14ac:dyDescent="0.25">
      <c r="A53" s="61"/>
      <c r="B53" s="62"/>
      <c r="C53" s="6" t="s">
        <v>9</v>
      </c>
      <c r="D53" s="6">
        <v>0</v>
      </c>
      <c r="E53" s="69">
        <v>0</v>
      </c>
      <c r="F53" s="70"/>
      <c r="G53" s="16">
        <f>$E53*$D53</f>
        <v>0</v>
      </c>
      <c r="H53" s="69">
        <v>0</v>
      </c>
      <c r="I53" s="70"/>
      <c r="J53" s="16">
        <f>$D53*$H53</f>
        <v>0</v>
      </c>
      <c r="K53" s="15">
        <f>AVERAGE(H53,E53)</f>
        <v>0</v>
      </c>
      <c r="L53" s="76"/>
      <c r="M53" s="76"/>
      <c r="N53" s="77"/>
    </row>
    <row r="54" spans="1:14" s="1" customFormat="1" ht="30" customHeight="1" x14ac:dyDescent="0.25">
      <c r="A54" s="61"/>
      <c r="B54" s="62"/>
      <c r="C54" s="6" t="s">
        <v>9</v>
      </c>
      <c r="D54" s="13">
        <v>0</v>
      </c>
      <c r="E54" s="69">
        <v>0</v>
      </c>
      <c r="F54" s="70"/>
      <c r="G54" s="16">
        <f>$E54*$D54</f>
        <v>0</v>
      </c>
      <c r="H54" s="69">
        <v>0</v>
      </c>
      <c r="I54" s="70"/>
      <c r="J54" s="16">
        <f>$D54*$H54</f>
        <v>0</v>
      </c>
      <c r="K54" s="15">
        <f>AVERAGE(H54,E54)</f>
        <v>0</v>
      </c>
      <c r="L54" s="76"/>
      <c r="M54" s="76"/>
      <c r="N54" s="77"/>
    </row>
    <row r="55" spans="1:14" s="1" customFormat="1" ht="30" hidden="1" customHeight="1" x14ac:dyDescent="0.25">
      <c r="A55" s="84" t="s">
        <v>44</v>
      </c>
      <c r="B55" s="85"/>
      <c r="C55" s="85"/>
      <c r="D55" s="86"/>
      <c r="E55" s="71" t="e">
        <f>SUM(G50:G54)*2080</f>
        <v>#VALUE!</v>
      </c>
      <c r="F55" s="72"/>
      <c r="G55" s="17">
        <v>2080</v>
      </c>
      <c r="H55" s="71" t="e">
        <f>SUM(J50:J54)*2080</f>
        <v>#VALUE!</v>
      </c>
      <c r="I55" s="72"/>
      <c r="J55" s="17">
        <v>2080</v>
      </c>
      <c r="K55" s="20" t="e">
        <f>AVERAGEIF(K50:K54,"&lt;&gt;0")</f>
        <v>#DIV/0!</v>
      </c>
      <c r="L55" s="78"/>
      <c r="M55" s="78"/>
      <c r="N55" s="79"/>
    </row>
    <row r="56" spans="1:14" s="1" customFormat="1" ht="8.1" customHeight="1" x14ac:dyDescent="0.25">
      <c r="A56" s="81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3"/>
    </row>
  </sheetData>
  <mergeCells count="108">
    <mergeCell ref="A19:N19"/>
    <mergeCell ref="B27:C27"/>
    <mergeCell ref="B28:C28"/>
    <mergeCell ref="B24:C24"/>
    <mergeCell ref="B25:C25"/>
    <mergeCell ref="B26:C26"/>
    <mergeCell ref="N21:N23"/>
    <mergeCell ref="L21:L23"/>
    <mergeCell ref="L53:N53"/>
    <mergeCell ref="H38:I38"/>
    <mergeCell ref="E40:F40"/>
    <mergeCell ref="L31:N31"/>
    <mergeCell ref="L32:N32"/>
    <mergeCell ref="L33:N33"/>
    <mergeCell ref="L34:N34"/>
    <mergeCell ref="L35:N35"/>
    <mergeCell ref="L36:N36"/>
    <mergeCell ref="L41:N41"/>
    <mergeCell ref="L42:N42"/>
    <mergeCell ref="L43:N43"/>
    <mergeCell ref="E53:F53"/>
    <mergeCell ref="H32:I32"/>
    <mergeCell ref="H31:I31"/>
    <mergeCell ref="A35:B35"/>
    <mergeCell ref="L54:N54"/>
    <mergeCell ref="M21:M23"/>
    <mergeCell ref="I21:I23"/>
    <mergeCell ref="B20:C20"/>
    <mergeCell ref="A30:N30"/>
    <mergeCell ref="A56:N56"/>
    <mergeCell ref="A55:D55"/>
    <mergeCell ref="A54:B54"/>
    <mergeCell ref="A53:B53"/>
    <mergeCell ref="A51:B51"/>
    <mergeCell ref="A50:B50"/>
    <mergeCell ref="A21:A23"/>
    <mergeCell ref="B21:C23"/>
    <mergeCell ref="A31:B31"/>
    <mergeCell ref="H34:I34"/>
    <mergeCell ref="H35:I35"/>
    <mergeCell ref="L38:N38"/>
    <mergeCell ref="L39:N39"/>
    <mergeCell ref="L40:N40"/>
    <mergeCell ref="A37:N37"/>
    <mergeCell ref="A36:D36"/>
    <mergeCell ref="H33:I33"/>
    <mergeCell ref="H36:I36"/>
    <mergeCell ref="E38:F38"/>
    <mergeCell ref="E55:F55"/>
    <mergeCell ref="H50:I50"/>
    <mergeCell ref="H51:I51"/>
    <mergeCell ref="H52:I52"/>
    <mergeCell ref="H53:I53"/>
    <mergeCell ref="H54:I54"/>
    <mergeCell ref="H55:I55"/>
    <mergeCell ref="L44:N44"/>
    <mergeCell ref="L45:N45"/>
    <mergeCell ref="L46:N46"/>
    <mergeCell ref="L47:N47"/>
    <mergeCell ref="L49:N49"/>
    <mergeCell ref="A48:N48"/>
    <mergeCell ref="A47:D47"/>
    <mergeCell ref="E47:F47"/>
    <mergeCell ref="E46:F46"/>
    <mergeCell ref="A44:B44"/>
    <mergeCell ref="L55:N55"/>
    <mergeCell ref="L50:N50"/>
    <mergeCell ref="L51:N51"/>
    <mergeCell ref="L52:N52"/>
    <mergeCell ref="E50:F50"/>
    <mergeCell ref="E51:F51"/>
    <mergeCell ref="E52:F52"/>
    <mergeCell ref="E54:F54"/>
    <mergeCell ref="H44:I44"/>
    <mergeCell ref="H45:I45"/>
    <mergeCell ref="H46:I46"/>
    <mergeCell ref="H47:I47"/>
    <mergeCell ref="E49:F49"/>
    <mergeCell ref="A49:B49"/>
    <mergeCell ref="E31:F31"/>
    <mergeCell ref="E32:F32"/>
    <mergeCell ref="E33:F33"/>
    <mergeCell ref="E34:F34"/>
    <mergeCell ref="E35:F35"/>
    <mergeCell ref="E36:F36"/>
    <mergeCell ref="E39:F39"/>
    <mergeCell ref="H49:I49"/>
    <mergeCell ref="E44:F44"/>
    <mergeCell ref="E45:F45"/>
    <mergeCell ref="H39:I39"/>
    <mergeCell ref="H40:I40"/>
    <mergeCell ref="H41:I41"/>
    <mergeCell ref="H42:I42"/>
    <mergeCell ref="H43:I43"/>
    <mergeCell ref="E42:F42"/>
    <mergeCell ref="E43:F43"/>
    <mergeCell ref="A45:B45"/>
    <mergeCell ref="A46:B46"/>
    <mergeCell ref="A34:B34"/>
    <mergeCell ref="A33:B33"/>
    <mergeCell ref="A32:B32"/>
    <mergeCell ref="A38:B38"/>
    <mergeCell ref="E41:F41"/>
    <mergeCell ref="A43:B43"/>
    <mergeCell ref="A42:B42"/>
    <mergeCell ref="A41:B41"/>
    <mergeCell ref="A40:B40"/>
    <mergeCell ref="A39:B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D6F05202C8541BD6F67E06AA0324F" ma:contentTypeVersion="2" ma:contentTypeDescription="Create a new document." ma:contentTypeScope="" ma:versionID="54aca9b1051289b3dbed502d74e828e5">
  <xsd:schema xmlns:xsd="http://www.w3.org/2001/XMLSchema" xmlns:xs="http://www.w3.org/2001/XMLSchema" xmlns:p="http://schemas.microsoft.com/office/2006/metadata/properties" xmlns:ns1="http://schemas.microsoft.com/sharepoint/v3" xmlns:ns2="0b5e217b-b0fe-4143-b7c3-eb7deefed767" xmlns:ns3="BF383BB2-D696-4607-8FA9-B28B62AAF53A" xmlns:ns4="bf383bb2-d696-4607-8fa9-b28b62aaf53a" targetNamespace="http://schemas.microsoft.com/office/2006/metadata/properties" ma:root="true" ma:fieldsID="1b902be0038df885d133983dac21974b" ns1:_="" ns2:_="" ns3:_="" ns4:_="">
    <xsd:import namespace="http://schemas.microsoft.com/sharepoint/v3"/>
    <xsd:import namespace="0b5e217b-b0fe-4143-b7c3-eb7deefed767"/>
    <xsd:import namespace="BF383BB2-D696-4607-8FA9-B28B62AAF53A"/>
    <xsd:import namespace="bf383bb2-d696-4607-8fa9-b28b62aaf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ld2eafb265674126acf2589c0005308c" minOccurs="0"/>
                <xsd:element ref="ns2:TaxCatchAll" minOccurs="0"/>
                <xsd:element ref="ns3:d5405c4e56e249e586641fb8d5181951" minOccurs="0"/>
                <xsd:element ref="ns3:f14ff0b9acdf4cf9864d26ab5d117d53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e217b-b0fe-4143-b7c3-eb7deefed7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7aec3b0-4d5a-4cfc-96d3-bdfe6c93f9fd}" ma:internalName="TaxCatchAll" ma:showField="CatchAllData" ma:web="0b5e217b-b0fe-4143-b7c3-eb7deefe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ld2eafb265674126acf2589c0005308c" ma:index="16" nillable="true" ma:taxonomy="true" ma:internalName="ld2eafb265674126acf2589c0005308c" ma:taxonomyFieldName="Project_x0020_Phase" ma:displayName="Project Phase" ma:default="" ma:fieldId="{5d2eafb2-6567-4126-acf2-589c0005308c}" ma:sspId="72aac475-b1c2-42a5-8198-cbdd6838428f" ma:termSetId="20ab682f-f1d9-40f5-8789-82bb637844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405c4e56e249e586641fb8d5181951" ma:index="19" nillable="true" ma:taxonomy="true" ma:internalName="d5405c4e56e249e586641fb8d5181951" ma:taxonomyFieldName="Deliverable_x0020_Status" ma:displayName="Deliverable Status" ma:default="" ma:fieldId="{d5405c4e-56e2-49e5-8664-1fb8d5181951}" ma:sspId="72aac475-b1c2-42a5-8198-cbdd6838428f" ma:termSetId="20ab682f-f1d9-40f5-8789-82bb63784412" ma:anchorId="30142038-3724-422e-8c1b-4698bc9490fe" ma:open="false" ma:isKeyword="false">
      <xsd:complexType>
        <xsd:sequence>
          <xsd:element ref="pc:Terms" minOccurs="0" maxOccurs="1"/>
        </xsd:sequence>
      </xsd:complexType>
    </xsd:element>
    <xsd:element name="f14ff0b9acdf4cf9864d26ab5d117d53" ma:index="21" nillable="true" ma:taxonomy="true" ma:internalName="f14ff0b9acdf4cf9864d26ab5d117d53" ma:taxonomyFieldName="Deliverable_x0020_Type" ma:displayName="Deliverable Type" ma:default="" ma:fieldId="{f14ff0b9-acdf-4cf9-864d-26ab5d117d53}" ma:sspId="72aac475-b1c2-42a5-8198-cbdd6838428f" ma:termSetId="20ab682f-f1d9-40f5-8789-82bb63784412" ma:anchorId="e8a020be-bf4d-48fb-921e-b4e268bb269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b5e217b-b0fe-4143-b7c3-eb7deefed767">TS00-843775898-64</_dlc_DocId>
    <_dlc_DocIdUrl xmlns="0b5e217b-b0fe-4143-b7c3-eb7deefed767">
      <Url>https://denvercity.sharepoint.com/sites/TS/PMO/FMIS/_layouts/15/DocIdRedir.aspx?ID=TS00-843775898-64</Url>
      <Description>TS00-843775898-64</Description>
    </_dlc_DocIdUrl>
    <TaxCatchAll xmlns="0b5e217b-b0fe-4143-b7c3-eb7deefed767"/>
    <d5405c4e56e249e586641fb8d5181951 xmlns="BF383BB2-D696-4607-8FA9-B28B62AAF53A">
      <Terms xmlns="http://schemas.microsoft.com/office/infopath/2007/PartnerControls"/>
    </d5405c4e56e249e586641fb8d5181951>
    <ld2eafb265674126acf2589c0005308c xmlns="BF383BB2-D696-4607-8FA9-B28B62AAF53A">
      <Terms xmlns="http://schemas.microsoft.com/office/infopath/2007/PartnerControls"/>
    </ld2eafb265674126acf2589c0005308c>
    <PublishingExpirationDate xmlns="http://schemas.microsoft.com/sharepoint/v3" xsi:nil="true"/>
    <PublishingStartDate xmlns="http://schemas.microsoft.com/sharepoint/v3" xsi:nil="true"/>
    <f14ff0b9acdf4cf9864d26ab5d117d53 xmlns="BF383BB2-D696-4607-8FA9-B28B62AAF53A">
      <Terms xmlns="http://schemas.microsoft.com/office/infopath/2007/PartnerControls"/>
    </f14ff0b9acdf4cf9864d26ab5d117d53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318A014-9CE1-4998-8D99-FE96C17FD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5e217b-b0fe-4143-b7c3-eb7deefed767"/>
    <ds:schemaRef ds:uri="BF383BB2-D696-4607-8FA9-B28B62AAF53A"/>
    <ds:schemaRef ds:uri="bf383bb2-d696-4607-8fa9-b28b62aaf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D1E82D-1C86-45D2-A181-A0E5743E7B3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F383BB2-D696-4607-8FA9-B28B62AAF53A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bf383bb2-d696-4607-8fa9-b28b62aaf53a"/>
    <ds:schemaRef ds:uri="0b5e217b-b0fe-4143-b7c3-eb7deefed7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213E4BB-D6A2-47CD-A30F-4447B4F261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020F0D-E110-4EB2-B1A6-A869771CC05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RFP # 147-24 Pricing Form</vt:lpstr>
      <vt:lpstr>Sheet1</vt:lpstr>
      <vt:lpstr>'RFP # 147-24 Pricing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Hannu, Brenda D. - GS Purchasing</dc:creator>
  <cp:lastModifiedBy>Andrew Miskell</cp:lastModifiedBy>
  <cp:lastPrinted>2017-03-17T14:44:54Z</cp:lastPrinted>
  <dcterms:created xsi:type="dcterms:W3CDTF">2016-09-28T21:31:03Z</dcterms:created>
  <dcterms:modified xsi:type="dcterms:W3CDTF">2024-06-11T17:03:10Z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0x010100299D6F05202C8541BD6F67E06AA0324F</vt:lpwstr>
  </property>
  <property fmtid="{D5CDD505-2E9C-101B-9397-08002B2CF9AE}" pid="3" name="_dlc_DocIdItemGuid">
    <vt:lpwstr>ecdefd45-1ca1-4fa2-942d-9ccf68351b4e</vt:lpwstr>
  </property>
  <property fmtid="{D5CDD505-2E9C-101B-9397-08002B2CF9AE}" pid="4" name="Deliverable Type">
    <vt:lpwstr/>
  </property>
  <property fmtid="{D5CDD505-2E9C-101B-9397-08002B2CF9AE}" pid="5" name="f34ec62410a1476f839097ca3bca7659">
    <vt:lpwstr>Template|198b81c2-0e2f-4247-bda7-7f20b47dc7b3</vt:lpwstr>
  </property>
  <property fmtid="{D5CDD505-2E9C-101B-9397-08002B2CF9AE}" pid="6" name="Deliverable Status">
    <vt:lpwstr/>
  </property>
  <property fmtid="{D5CDD505-2E9C-101B-9397-08002B2CF9AE}" pid="7" name="Project Phase">
    <vt:lpwstr/>
  </property>
</Properties>
</file>